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Impiegati\ANTICORRUZIONE\DATI DEL PERSONALE\PREMIALITA'\2023\"/>
    </mc:Choice>
  </mc:AlternateContent>
  <bookViews>
    <workbookView xWindow="-120" yWindow="-120" windowWidth="29040" windowHeight="1572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5" i="1" l="1"/>
  <c r="C14" i="1"/>
  <c r="C13" i="1"/>
  <c r="C12" i="1"/>
  <c r="C11" i="1"/>
  <c r="C9" i="1"/>
  <c r="C8" i="1"/>
  <c r="C7" i="1"/>
  <c r="C6" i="1"/>
  <c r="C5" i="1"/>
  <c r="C4" i="1"/>
  <c r="C3" i="1"/>
  <c r="E17" i="1" l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D18" i="1"/>
  <c r="C16" i="1"/>
  <c r="C18" i="1" s="1"/>
  <c r="C22" i="1" s="1"/>
  <c r="C23" i="1" s="1"/>
  <c r="E18" i="1" l="1"/>
</calcChain>
</file>

<file path=xl/sharedStrings.xml><?xml version="1.0" encoding="utf-8"?>
<sst xmlns="http://schemas.openxmlformats.org/spreadsheetml/2006/main" count="21" uniqueCount="21">
  <si>
    <t>PREMIO ANNO 2023</t>
  </si>
  <si>
    <t xml:space="preserve">ASA - OSS RSA  </t>
  </si>
  <si>
    <t>ASA - OSS RSA APERTA E SAD</t>
  </si>
  <si>
    <t>INFERM E MEDICO</t>
  </si>
  <si>
    <t>INSERVIENTI</t>
  </si>
  <si>
    <t>FISIOTERAPISTI</t>
  </si>
  <si>
    <t>PSICOLOGI</t>
  </si>
  <si>
    <t>SERVIZI TECNICI</t>
  </si>
  <si>
    <t>ASS.SOCIALE</t>
  </si>
  <si>
    <t>ANIMATORI</t>
  </si>
  <si>
    <t>PORTIERI</t>
  </si>
  <si>
    <t>SERVIZIO TUTELA MIN</t>
  </si>
  <si>
    <t>ASILI NIDO</t>
  </si>
  <si>
    <t>PREMIO COMPLESSIVO</t>
  </si>
  <si>
    <t>COMUNITA' E C.D.</t>
  </si>
  <si>
    <t>buoni</t>
  </si>
  <si>
    <t xml:space="preserve">altro premio </t>
  </si>
  <si>
    <t xml:space="preserve">Dirigente </t>
  </si>
  <si>
    <t>1^ TRANCHE maggio 2024</t>
  </si>
  <si>
    <t>2^ TRANCHE luglio 2024</t>
  </si>
  <si>
    <t>AMMINISTRATIVI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</si>
</sst>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1" applyFont="1"/>
    <xf numFmtId="164" fontId="0" fillId="0" borderId="0" xfId="0" applyNumberFormat="1"/>
    <xf numFmtId="43" fontId="0" fillId="0" borderId="0" xfId="0" applyNumberFormat="1"/>
    <xf numFmtId="0" fontId="0" fillId="2" borderId="4" xfId="0" applyFill="1" applyBorder="1"/>
    <xf numFmtId="164" fontId="2" fillId="2" borderId="5" xfId="1" applyFont="1" applyFill="1" applyBorder="1" applyAlignment="1"/>
    <xf numFmtId="0" fontId="0" fillId="0" borderId="6" xfId="0" applyBorder="1"/>
    <xf numFmtId="164" fontId="2" fillId="0" borderId="7" xfId="1" applyFont="1" applyBorder="1" applyAlignment="1"/>
    <xf numFmtId="0" fontId="0" fillId="0" borderId="8" xfId="0" applyBorder="1"/>
    <xf numFmtId="0" fontId="2" fillId="0" borderId="9" xfId="0" applyFont="1" applyBorder="1"/>
    <xf numFmtId="0" fontId="0" fillId="2" borderId="2" xfId="0" applyFill="1" applyBorder="1"/>
    <xf numFmtId="164" fontId="2" fillId="2" borderId="3" xfId="1" applyFont="1" applyFill="1" applyBorder="1" applyAlignment="1"/>
    <xf numFmtId="0" fontId="0" fillId="2" borderId="17" xfId="0" applyFill="1" applyBorder="1"/>
    <xf numFmtId="164" fontId="2" fillId="2" borderId="18" xfId="1" applyFont="1" applyFill="1" applyBorder="1" applyAlignment="1"/>
    <xf numFmtId="0" fontId="0" fillId="2" borderId="9" xfId="0" applyFill="1" applyBorder="1"/>
    <xf numFmtId="164" fontId="2" fillId="2" borderId="10" xfId="1" applyFont="1" applyFill="1" applyBorder="1" applyAlignment="1"/>
    <xf numFmtId="164" fontId="3" fillId="3" borderId="19" xfId="1" applyFont="1" applyFill="1" applyBorder="1"/>
    <xf numFmtId="164" fontId="3" fillId="3" borderId="20" xfId="1" applyFont="1" applyFill="1" applyBorder="1"/>
    <xf numFmtId="164" fontId="3" fillId="3" borderId="21" xfId="1" applyFont="1" applyFill="1" applyBorder="1"/>
    <xf numFmtId="164" fontId="2" fillId="0" borderId="6" xfId="1" applyFont="1" applyFill="1" applyBorder="1"/>
    <xf numFmtId="164" fontId="2" fillId="3" borderId="22" xfId="1" applyFont="1" applyFill="1" applyBorder="1"/>
    <xf numFmtId="0" fontId="2" fillId="0" borderId="23" xfId="0" applyFont="1" applyBorder="1" applyAlignment="1">
      <alignment horizontal="center" wrapText="1"/>
    </xf>
    <xf numFmtId="164" fontId="2" fillId="4" borderId="12" xfId="0" applyNumberFormat="1" applyFont="1" applyFill="1" applyBorder="1"/>
    <xf numFmtId="164" fontId="2" fillId="4" borderId="13" xfId="0" applyNumberFormat="1" applyFont="1" applyFill="1" applyBorder="1"/>
    <xf numFmtId="164" fontId="2" fillId="4" borderId="14" xfId="0" applyNumberFormat="1" applyFont="1" applyFill="1" applyBorder="1"/>
    <xf numFmtId="164" fontId="2" fillId="4" borderId="16" xfId="0" applyNumberFormat="1" applyFont="1" applyFill="1" applyBorder="1"/>
    <xf numFmtId="164" fontId="2" fillId="4" borderId="1" xfId="0" applyNumberFormat="1" applyFont="1" applyFill="1" applyBorder="1"/>
    <xf numFmtId="0" fontId="2" fillId="0" borderId="0" xfId="0" applyFont="1"/>
    <xf numFmtId="43" fontId="2" fillId="4" borderId="15" xfId="0" applyNumberFormat="1" applyFont="1" applyFill="1" applyBorder="1"/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4" fillId="0" borderId="0" xfId="0" applyFont="1"/>
    <xf numFmtId="43" fontId="4" fillId="0" borderId="0" xfId="0" applyNumberFormat="1" applyFont="1"/>
    <xf numFmtId="0" fontId="4" fillId="0" borderId="0" xfId="0" applyFont="1" applyAlignment="1">
      <alignment horizontal="center"/>
    </xf>
    <xf numFmtId="0" fontId="2" fillId="4" borderId="22" xfId="0" applyFont="1" applyFill="1" applyBorder="1"/>
    <xf numFmtId="164" fontId="0" fillId="4" borderId="24" xfId="1" applyFont="1" applyFill="1" applyBorder="1"/>
    <xf numFmtId="0" fontId="2" fillId="0" borderId="0" xfId="0" applyFont="1" applyFill="1" applyBorder="1"/>
    <xf numFmtId="164" fontId="0" fillId="0" borderId="0" xfId="1" applyFont="1" applyFill="1" applyBorder="1"/>
    <xf numFmtId="0" fontId="0" fillId="0" borderId="0" xfId="0" applyFill="1" applyBorder="1"/>
    <xf numFmtId="164" fontId="2" fillId="0" borderId="0" xfId="0" applyNumberFormat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tabSelected="1" topLeftCell="A7" workbookViewId="0">
      <selection activeCell="B20" sqref="B20"/>
    </sheetView>
  </sheetViews>
  <sheetFormatPr defaultRowHeight="15" x14ac:dyDescent="0.25"/>
  <cols>
    <col min="1" max="1" width="3.7109375" customWidth="1"/>
    <col min="2" max="2" width="30.85546875" customWidth="1"/>
    <col min="3" max="5" width="13.7109375" customWidth="1"/>
    <col min="8" max="8" width="9.42578125" bestFit="1" customWidth="1"/>
  </cols>
  <sheetData>
    <row r="1" spans="2:5" ht="15.75" thickBot="1" x14ac:dyDescent="0.3"/>
    <row r="2" spans="2:5" ht="36" customHeight="1" thickBot="1" x14ac:dyDescent="0.3">
      <c r="B2" s="9" t="s">
        <v>0</v>
      </c>
      <c r="C2" s="29" t="s">
        <v>18</v>
      </c>
      <c r="D2" s="30" t="s">
        <v>19</v>
      </c>
      <c r="E2" s="21" t="s">
        <v>13</v>
      </c>
    </row>
    <row r="3" spans="2:5" ht="20.100000000000001" customHeight="1" x14ac:dyDescent="0.25">
      <c r="B3" s="10" t="s">
        <v>1</v>
      </c>
      <c r="C3" s="11">
        <f>29130+202.7</f>
        <v>29332.7</v>
      </c>
      <c r="D3" s="16">
        <v>6325</v>
      </c>
      <c r="E3" s="22">
        <f>SUM(C3:D3)</f>
        <v>35657.699999999997</v>
      </c>
    </row>
    <row r="4" spans="2:5" ht="20.100000000000001" customHeight="1" x14ac:dyDescent="0.25">
      <c r="B4" s="4" t="s">
        <v>2</v>
      </c>
      <c r="C4" s="5">
        <f>4580+26.94</f>
        <v>4606.9399999999996</v>
      </c>
      <c r="D4" s="17">
        <v>1170</v>
      </c>
      <c r="E4" s="23">
        <f t="shared" ref="E4:E17" si="0">SUM(C4:D4)</f>
        <v>5776.94</v>
      </c>
    </row>
    <row r="5" spans="2:5" ht="20.100000000000001" customHeight="1" x14ac:dyDescent="0.25">
      <c r="B5" s="4" t="s">
        <v>3</v>
      </c>
      <c r="C5" s="5">
        <f>6930+40.79</f>
        <v>6970.79</v>
      </c>
      <c r="D5" s="17">
        <v>1765</v>
      </c>
      <c r="E5" s="23">
        <f t="shared" si="0"/>
        <v>8735.7900000000009</v>
      </c>
    </row>
    <row r="6" spans="2:5" ht="20.100000000000001" customHeight="1" x14ac:dyDescent="0.25">
      <c r="B6" s="4" t="s">
        <v>4</v>
      </c>
      <c r="C6" s="5">
        <f>4920+29.42</f>
        <v>4949.42</v>
      </c>
      <c r="D6" s="17">
        <v>1050</v>
      </c>
      <c r="E6" s="23">
        <f t="shared" si="0"/>
        <v>5999.42</v>
      </c>
    </row>
    <row r="7" spans="2:5" ht="20.100000000000001" customHeight="1" x14ac:dyDescent="0.25">
      <c r="B7" s="4" t="s">
        <v>5</v>
      </c>
      <c r="C7" s="5">
        <f>1525+14.89</f>
        <v>1539.89</v>
      </c>
      <c r="D7" s="17">
        <v>525</v>
      </c>
      <c r="E7" s="23">
        <f t="shared" si="0"/>
        <v>2064.8900000000003</v>
      </c>
    </row>
    <row r="8" spans="2:5" ht="20.100000000000001" customHeight="1" x14ac:dyDescent="0.25">
      <c r="B8" s="4" t="s">
        <v>6</v>
      </c>
      <c r="C8" s="5">
        <f>1030+2.11</f>
        <v>1032.1099999999999</v>
      </c>
      <c r="D8" s="17">
        <v>205</v>
      </c>
      <c r="E8" s="23">
        <f t="shared" si="0"/>
        <v>1237.1099999999999</v>
      </c>
    </row>
    <row r="9" spans="2:5" ht="20.100000000000001" customHeight="1" x14ac:dyDescent="0.25">
      <c r="B9" s="4" t="s">
        <v>7</v>
      </c>
      <c r="C9" s="5">
        <f>1965+11.38</f>
        <v>1976.38</v>
      </c>
      <c r="D9" s="17">
        <v>480</v>
      </c>
      <c r="E9" s="23">
        <f t="shared" si="0"/>
        <v>2456.38</v>
      </c>
    </row>
    <row r="10" spans="2:5" ht="20.100000000000001" customHeight="1" x14ac:dyDescent="0.25">
      <c r="B10" s="4" t="s">
        <v>8</v>
      </c>
      <c r="C10" s="5">
        <v>100</v>
      </c>
      <c r="D10" s="17">
        <v>25</v>
      </c>
      <c r="E10" s="23">
        <f t="shared" si="0"/>
        <v>125</v>
      </c>
    </row>
    <row r="11" spans="2:5" ht="20.100000000000001" customHeight="1" x14ac:dyDescent="0.25">
      <c r="B11" s="4" t="s">
        <v>9</v>
      </c>
      <c r="C11" s="5">
        <f>1545+12.16</f>
        <v>1557.16</v>
      </c>
      <c r="D11" s="17">
        <v>525</v>
      </c>
      <c r="E11" s="23">
        <f t="shared" si="0"/>
        <v>2082.16</v>
      </c>
    </row>
    <row r="12" spans="2:5" ht="20.100000000000001" customHeight="1" x14ac:dyDescent="0.25">
      <c r="B12" s="4" t="s">
        <v>10</v>
      </c>
      <c r="C12" s="5">
        <f>915+2.34</f>
        <v>917.34</v>
      </c>
      <c r="D12" s="17">
        <v>240</v>
      </c>
      <c r="E12" s="23">
        <f t="shared" si="0"/>
        <v>1157.3400000000001</v>
      </c>
    </row>
    <row r="13" spans="2:5" ht="20.100000000000001" customHeight="1" x14ac:dyDescent="0.25">
      <c r="B13" s="4" t="s">
        <v>14</v>
      </c>
      <c r="C13" s="5">
        <f>5340+34.86</f>
        <v>5374.86</v>
      </c>
      <c r="D13" s="17">
        <v>1080</v>
      </c>
      <c r="E13" s="23">
        <f t="shared" si="0"/>
        <v>6454.86</v>
      </c>
    </row>
    <row r="14" spans="2:5" ht="20.100000000000001" customHeight="1" x14ac:dyDescent="0.25">
      <c r="B14" s="4" t="s">
        <v>11</v>
      </c>
      <c r="C14" s="5">
        <f>3930+42.37</f>
        <v>3972.37</v>
      </c>
      <c r="D14" s="17">
        <v>1245</v>
      </c>
      <c r="E14" s="23">
        <f t="shared" si="0"/>
        <v>5217.37</v>
      </c>
    </row>
    <row r="15" spans="2:5" ht="20.100000000000001" customHeight="1" thickBot="1" x14ac:dyDescent="0.3">
      <c r="B15" s="12" t="s">
        <v>12</v>
      </c>
      <c r="C15" s="13">
        <f>8465+106.94</f>
        <v>8571.94</v>
      </c>
      <c r="D15" s="18">
        <v>2955</v>
      </c>
      <c r="E15" s="24">
        <f t="shared" si="0"/>
        <v>11526.94</v>
      </c>
    </row>
    <row r="16" spans="2:5" ht="20.100000000000001" customHeight="1" thickBot="1" x14ac:dyDescent="0.3">
      <c r="B16" s="6"/>
      <c r="C16" s="7">
        <f>SUM(C3:C15)</f>
        <v>70901.899999999994</v>
      </c>
      <c r="D16" s="19"/>
      <c r="E16" s="28"/>
    </row>
    <row r="17" spans="2:8" ht="20.100000000000001" customHeight="1" thickBot="1" x14ac:dyDescent="0.3">
      <c r="B17" s="14" t="s">
        <v>20</v>
      </c>
      <c r="C17" s="15">
        <f>12909.8+1953.98+5195.27</f>
        <v>20059.05</v>
      </c>
      <c r="D17" s="20">
        <v>1970</v>
      </c>
      <c r="E17" s="26">
        <f t="shared" si="0"/>
        <v>22029.05</v>
      </c>
    </row>
    <row r="18" spans="2:8" ht="20.100000000000001" customHeight="1" thickBot="1" x14ac:dyDescent="0.3">
      <c r="B18" s="8"/>
      <c r="C18" s="15">
        <f>SUM(C16:C17)</f>
        <v>90960.95</v>
      </c>
      <c r="D18" s="20">
        <f>SUM(D3:D17)</f>
        <v>19560</v>
      </c>
      <c r="E18" s="25">
        <f>SUM(E3:E17)</f>
        <v>110520.95</v>
      </c>
      <c r="G18" s="31"/>
      <c r="H18" s="32"/>
    </row>
    <row r="19" spans="2:8" ht="20.100000000000001" customHeight="1" x14ac:dyDescent="0.25"/>
    <row r="20" spans="2:8" x14ac:dyDescent="0.25">
      <c r="D20" s="33"/>
      <c r="E20" s="33"/>
    </row>
    <row r="21" spans="2:8" x14ac:dyDescent="0.25">
      <c r="B21" t="s">
        <v>15</v>
      </c>
      <c r="C21" s="1">
        <v>70375</v>
      </c>
      <c r="D21" s="31"/>
      <c r="E21" s="3"/>
    </row>
    <row r="22" spans="2:8" x14ac:dyDescent="0.25">
      <c r="B22" t="s">
        <v>16</v>
      </c>
      <c r="C22" s="3">
        <f>C18-C21</f>
        <v>20585.949999999997</v>
      </c>
      <c r="D22" s="31"/>
      <c r="E22" s="3"/>
    </row>
    <row r="23" spans="2:8" x14ac:dyDescent="0.25">
      <c r="C23" s="2">
        <f>SUM(C21:C22)</f>
        <v>90960.95</v>
      </c>
      <c r="D23" s="31"/>
      <c r="E23" s="32"/>
    </row>
    <row r="24" spans="2:8" x14ac:dyDescent="0.25">
      <c r="B24" s="27"/>
      <c r="C24" s="39"/>
    </row>
    <row r="25" spans="2:8" ht="15.75" thickBot="1" x14ac:dyDescent="0.3"/>
    <row r="26" spans="2:8" ht="15.75" thickBot="1" x14ac:dyDescent="0.3">
      <c r="B26" s="34" t="s">
        <v>17</v>
      </c>
      <c r="C26" s="35">
        <v>15798</v>
      </c>
    </row>
    <row r="27" spans="2:8" x14ac:dyDescent="0.25">
      <c r="B27" s="36"/>
      <c r="C27" s="37"/>
    </row>
    <row r="28" spans="2:8" x14ac:dyDescent="0.25">
      <c r="B28" s="36"/>
      <c r="C28" s="37"/>
    </row>
    <row r="29" spans="2:8" x14ac:dyDescent="0.25">
      <c r="B29" s="38"/>
      <c r="C29" s="37"/>
    </row>
  </sheetData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 COLOMBO</dc:creator>
  <cp:lastModifiedBy>Michela Tedesco</cp:lastModifiedBy>
  <cp:lastPrinted>2025-01-22T10:19:56Z</cp:lastPrinted>
  <dcterms:created xsi:type="dcterms:W3CDTF">2025-01-21T15:29:13Z</dcterms:created>
  <dcterms:modified xsi:type="dcterms:W3CDTF">2025-01-27T08:02:55Z</dcterms:modified>
</cp:coreProperties>
</file>